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 codeName="ThisWorkbook" defaultThemeVersion="124226"/>
  <xr:revisionPtr revIDLastSave="0" documentId="13_ncr:1_{C06FF129-B64D-4A65-94F0-32B862923DB9}" xr6:coauthVersionLast="36" xr6:coauthVersionMax="36" xr10:uidLastSave="{00000000-0000-0000-0000-000000000000}"/>
  <bookViews>
    <workbookView xWindow="0" yWindow="0" windowWidth="28800" windowHeight="13935" tabRatio="822" xr2:uid="{00000000-000D-0000-FFFF-FFFF00000000}"/>
  </bookViews>
  <sheets>
    <sheet name="【一般用】計算ツール" sheetId="31" r:id="rId1"/>
  </sheets>
  <definedNames>
    <definedName name="並び替えデータ">#REF!</definedName>
  </definedNames>
  <calcPr calcId="191029"/>
</workbook>
</file>

<file path=xl/calcChain.xml><?xml version="1.0" encoding="utf-8"?>
<calcChain xmlns="http://schemas.openxmlformats.org/spreadsheetml/2006/main">
  <c r="E13" i="31" l="1"/>
  <c r="C19" i="31" l="1"/>
  <c r="I19" i="31" s="1"/>
  <c r="I13" i="31"/>
  <c r="G13" i="31"/>
  <c r="C16" i="31" l="1"/>
  <c r="I16" i="31" s="1"/>
  <c r="C13" i="31"/>
  <c r="C14" i="31"/>
  <c r="E14" i="31" s="1"/>
  <c r="C18" i="31"/>
  <c r="I18" i="31" s="1"/>
  <c r="C15" i="31"/>
  <c r="C17" i="31"/>
  <c r="I17" i="31" s="1"/>
  <c r="G19" i="31"/>
  <c r="E19" i="31"/>
  <c r="I15" i="31" l="1"/>
  <c r="E15" i="31"/>
  <c r="C20" i="31"/>
  <c r="C21" i="31" s="1"/>
  <c r="I14" i="31"/>
  <c r="E18" i="31"/>
  <c r="E16" i="31"/>
  <c r="G16" i="31"/>
  <c r="G14" i="31"/>
  <c r="G18" i="31"/>
  <c r="G15" i="31"/>
  <c r="E17" i="31"/>
  <c r="G17" i="31"/>
  <c r="I20" i="31" l="1"/>
  <c r="I21" i="31"/>
  <c r="E20" i="31"/>
  <c r="G20" i="31"/>
  <c r="G21" i="31" s="1"/>
  <c r="F7" i="31" l="1"/>
  <c r="G22" i="31"/>
  <c r="H7" i="31"/>
  <c r="I22" i="31"/>
  <c r="E21" i="31"/>
  <c r="D7" i="31" l="1"/>
  <c r="E22" i="31"/>
</calcChain>
</file>

<file path=xl/sharedStrings.xml><?xml version="1.0" encoding="utf-8"?>
<sst xmlns="http://schemas.openxmlformats.org/spreadsheetml/2006/main" count="46" uniqueCount="27">
  <si>
    <t>㎥</t>
    <phoneticPr fontId="5"/>
  </si>
  <si>
    <t>現行料金</t>
    <rPh sb="0" eb="4">
      <t>ゲンコウリョウキン</t>
    </rPh>
    <phoneticPr fontId="5"/>
  </si>
  <si>
    <t>対象水量（㎥）</t>
    <rPh sb="0" eb="2">
      <t>タイショウ</t>
    </rPh>
    <rPh sb="2" eb="4">
      <t>スイリョウ</t>
    </rPh>
    <phoneticPr fontId="5"/>
  </si>
  <si>
    <t>料金（円）</t>
    <rPh sb="0" eb="2">
      <t>リョウキン</t>
    </rPh>
    <rPh sb="3" eb="4">
      <t>エン</t>
    </rPh>
    <phoneticPr fontId="5"/>
  </si>
  <si>
    <t>基本料金（２０㎥まで）</t>
    <rPh sb="0" eb="4">
      <t>キホンリョウキン</t>
    </rPh>
    <phoneticPr fontId="5"/>
  </si>
  <si>
    <t>単価（円）</t>
    <rPh sb="0" eb="2">
      <t>タンカ</t>
    </rPh>
    <rPh sb="3" eb="4">
      <t>エン</t>
    </rPh>
    <phoneticPr fontId="5"/>
  </si>
  <si>
    <t>２か月分の使用水量を入力してください→</t>
    <rPh sb="2" eb="3">
      <t>ゲツ</t>
    </rPh>
    <rPh sb="3" eb="4">
      <t>ブン</t>
    </rPh>
    <rPh sb="5" eb="7">
      <t>シヨウ</t>
    </rPh>
    <rPh sb="7" eb="9">
      <t>スイリョウ</t>
    </rPh>
    <rPh sb="10" eb="12">
      <t>ニュウリョク</t>
    </rPh>
    <phoneticPr fontId="5"/>
  </si>
  <si>
    <t>２か月あたりの水道料金（税込み）</t>
    <rPh sb="2" eb="3">
      <t>ガツ</t>
    </rPh>
    <rPh sb="7" eb="11">
      <t>スイドウリョウキン</t>
    </rPh>
    <rPh sb="12" eb="14">
      <t>ゼイコ</t>
    </rPh>
    <phoneticPr fontId="5"/>
  </si>
  <si>
    <t>２か月あたりの水道料金（税抜き）</t>
    <rPh sb="12" eb="14">
      <t>ゼイヌ</t>
    </rPh>
    <phoneticPr fontId="2"/>
  </si>
  <si>
    <t>２か月あたりの水道料金（税込み）</t>
    <rPh sb="12" eb="14">
      <t>ゼイコ</t>
    </rPh>
    <phoneticPr fontId="2"/>
  </si>
  <si>
    <t>２０㎥を超え４０㎥まで</t>
    <rPh sb="4" eb="5">
      <t>コ</t>
    </rPh>
    <phoneticPr fontId="5"/>
  </si>
  <si>
    <t>４０㎥を超え６０㎥まで</t>
    <phoneticPr fontId="5"/>
  </si>
  <si>
    <t>６０㎥を超え１００㎥まで</t>
    <phoneticPr fontId="5"/>
  </si>
  <si>
    <t>１００㎥を超え２００㎥まで</t>
    <phoneticPr fontId="5"/>
  </si>
  <si>
    <t>２００㎥を超え１０００㎥まで</t>
    <phoneticPr fontId="5"/>
  </si>
  <si>
    <t>１０００㎥を超えるもの</t>
    <phoneticPr fontId="5"/>
  </si>
  <si>
    <t>超過料金
（１㎥につき）</t>
    <rPh sb="0" eb="2">
      <t>チョウカ</t>
    </rPh>
    <rPh sb="2" eb="4">
      <t>リョウキン</t>
    </rPh>
    <phoneticPr fontId="5"/>
  </si>
  <si>
    <t>（うち消費税）</t>
    <rPh sb="3" eb="6">
      <t>ショウヒゼイ</t>
    </rPh>
    <phoneticPr fontId="2"/>
  </si>
  <si>
    <t>-</t>
    <phoneticPr fontId="2"/>
  </si>
  <si>
    <r>
      <t>倉敷市水道料金</t>
    </r>
    <r>
      <rPr>
        <u/>
        <sz val="18"/>
        <color rgb="FF0070C0"/>
        <rFont val="ＭＳ Ｐゴシック"/>
        <family val="3"/>
        <charset val="128"/>
      </rPr>
      <t>【一般用】</t>
    </r>
    <rPh sb="0" eb="3">
      <t>クラシキシ</t>
    </rPh>
    <rPh sb="3" eb="5">
      <t>スイドウ</t>
    </rPh>
    <rPh sb="5" eb="7">
      <t>リョウキン</t>
    </rPh>
    <rPh sb="8" eb="11">
      <t>イッパンヨウ</t>
    </rPh>
    <phoneticPr fontId="2"/>
  </si>
  <si>
    <t>【内訳】</t>
    <phoneticPr fontId="2"/>
  </si>
  <si>
    <t>一般用</t>
    <rPh sb="0" eb="3">
      <t>イッパンヨウ</t>
    </rPh>
    <phoneticPr fontId="2"/>
  </si>
  <si>
    <r>
      <t>～令和</t>
    </r>
    <r>
      <rPr>
        <sz val="18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>
      <rPr>
        <sz val="18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月検針分</t>
    </r>
    <phoneticPr fontId="2"/>
  </si>
  <si>
    <r>
      <t>令和</t>
    </r>
    <r>
      <rPr>
        <sz val="18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>
      <rPr>
        <sz val="18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月検針分～
令和</t>
    </r>
    <r>
      <rPr>
        <sz val="18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>
      <rPr>
        <sz val="18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月検針分</t>
    </r>
    <rPh sb="11" eb="13">
      <t>レイワ</t>
    </rPh>
    <rPh sb="14" eb="15">
      <t>ネン</t>
    </rPh>
    <rPh sb="16" eb="20">
      <t>ガツケンシンブン</t>
    </rPh>
    <phoneticPr fontId="2"/>
  </si>
  <si>
    <r>
      <t>令和</t>
    </r>
    <r>
      <rPr>
        <sz val="18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>
      <rPr>
        <sz val="18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月検針分～</t>
    </r>
    <phoneticPr fontId="2"/>
  </si>
  <si>
    <r>
      <t xml:space="preserve">現行料金から
</t>
    </r>
    <r>
      <rPr>
        <sz val="18"/>
        <rFont val="ＭＳ Ｐゴシック"/>
        <family val="3"/>
        <charset val="128"/>
      </rPr>
      <t>20.82</t>
    </r>
    <r>
      <rPr>
        <sz val="11"/>
        <rFont val="ＭＳ Ｐゴシック"/>
        <family val="3"/>
        <charset val="128"/>
      </rPr>
      <t>%引き上げ</t>
    </r>
    <rPh sb="0" eb="4">
      <t>ゲンコウリョウキン</t>
    </rPh>
    <rPh sb="13" eb="14">
      <t>ヒ</t>
    </rPh>
    <rPh sb="15" eb="16">
      <t>ア</t>
    </rPh>
    <phoneticPr fontId="2"/>
  </si>
  <si>
    <r>
      <t xml:space="preserve">現行料金から
</t>
    </r>
    <r>
      <rPr>
        <sz val="18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%引き上げ</t>
    </r>
    <rPh sb="0" eb="4">
      <t>ゲンコウリョウキン</t>
    </rPh>
    <rPh sb="10" eb="11">
      <t>ヒ</t>
    </rPh>
    <rPh sb="12" eb="13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</si>
</sst>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0"/>
      <color rgb="FF0070C0"/>
      <name val="ＭＳ Ｐゴシック"/>
      <family val="3"/>
      <charset val="128"/>
    </font>
    <font>
      <sz val="20"/>
      <color rgb="FF0070C0"/>
      <name val="ＭＳ Ｐゴシック"/>
      <family val="3"/>
      <charset val="128"/>
    </font>
    <font>
      <sz val="18"/>
      <color rgb="FF0070C0"/>
      <name val="ＭＳ Ｐゴシック"/>
      <family val="3"/>
      <charset val="128"/>
    </font>
    <font>
      <u/>
      <sz val="18"/>
      <color rgb="FF0070C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3" applyFont="1" applyAlignment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5" fillId="0" borderId="9" xfId="0" applyFont="1" applyFill="1" applyBorder="1" applyAlignment="1">
      <alignment horizontal="centerContinuous" vertical="center"/>
    </xf>
    <xf numFmtId="0" fontId="12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13" fillId="2" borderId="0" xfId="0" applyNumberFormat="1" applyFont="1" applyFill="1" applyBorder="1" applyAlignment="1" applyProtection="1">
      <alignment horizontal="center" vertical="center"/>
      <protection locked="0"/>
    </xf>
    <xf numFmtId="6" fontId="13" fillId="0" borderId="8" xfId="0" applyNumberFormat="1" applyFont="1" applyFill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/>
    </xf>
    <xf numFmtId="0" fontId="18" fillId="6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8" fontId="4" fillId="0" borderId="1" xfId="3" applyFont="1" applyBorder="1" applyAlignment="1">
      <alignment horizontal="right" vertical="center"/>
    </xf>
    <xf numFmtId="38" fontId="7" fillId="0" borderId="1" xfId="3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8" fontId="0" fillId="0" borderId="1" xfId="0" applyNumberFormat="1" applyFont="1" applyFill="1" applyBorder="1" applyAlignment="1">
      <alignment horizontal="right" vertical="center"/>
    </xf>
    <xf numFmtId="38" fontId="4" fillId="0" borderId="1" xfId="0" applyNumberFormat="1" applyFont="1" applyBorder="1" applyAlignment="1">
      <alignment horizontal="right" vertical="center"/>
    </xf>
    <xf numFmtId="0" fontId="4" fillId="4" borderId="6" xfId="0" applyFont="1" applyFill="1" applyBorder="1" applyAlignment="1">
      <alignment horizontal="center" vertical="center"/>
    </xf>
    <xf numFmtId="38" fontId="4" fillId="0" borderId="6" xfId="3" applyFont="1" applyBorder="1" applyAlignment="1">
      <alignment horizontal="right" vertical="center"/>
    </xf>
    <xf numFmtId="38" fontId="0" fillId="0" borderId="6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38" fontId="4" fillId="0" borderId="8" xfId="0" applyNumberFormat="1" applyFont="1" applyBorder="1" applyAlignment="1">
      <alignment horizontal="right" vertical="center"/>
    </xf>
    <xf numFmtId="38" fontId="4" fillId="0" borderId="9" xfId="0" applyNumberFormat="1" applyFont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10" fontId="0" fillId="4" borderId="1" xfId="0" applyNumberFormat="1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/>
    </xf>
    <xf numFmtId="38" fontId="4" fillId="0" borderId="1" xfId="3" applyFont="1" applyFill="1" applyBorder="1" applyAlignment="1">
      <alignment horizontal="right" vertical="center"/>
    </xf>
    <xf numFmtId="38" fontId="4" fillId="0" borderId="8" xfId="3" applyFont="1" applyFill="1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Normal="100" workbookViewId="0">
      <selection activeCell="A5" sqref="A5:C6"/>
    </sheetView>
  </sheetViews>
  <sheetFormatPr defaultRowHeight="13.5" x14ac:dyDescent="0.15"/>
  <cols>
    <col min="1" max="1" width="12.75" style="2" customWidth="1"/>
    <col min="2" max="2" width="23.5" style="2" bestFit="1" customWidth="1"/>
    <col min="3" max="3" width="14" style="2" bestFit="1" customWidth="1"/>
    <col min="4" max="5" width="14.375" style="2" bestFit="1" customWidth="1"/>
    <col min="6" max="6" width="12.25" style="2" bestFit="1" customWidth="1"/>
    <col min="7" max="7" width="14.375" style="2" bestFit="1" customWidth="1"/>
    <col min="8" max="8" width="12.25" style="2" bestFit="1" customWidth="1"/>
    <col min="9" max="9" width="14.375" style="2" bestFit="1" customWidth="1"/>
    <col min="10" max="10" width="12.125" style="2" customWidth="1"/>
    <col min="11" max="16384" width="9" style="2"/>
  </cols>
  <sheetData>
    <row r="1" spans="1:10" ht="32.25" customHeight="1" x14ac:dyDescent="0.15">
      <c r="A1" s="6" t="s">
        <v>19</v>
      </c>
      <c r="I1" s="18" t="s">
        <v>21</v>
      </c>
    </row>
    <row r="2" spans="1:10" ht="18.75" customHeight="1" x14ac:dyDescent="0.15"/>
    <row r="3" spans="1:10" ht="24" x14ac:dyDescent="0.15">
      <c r="A3" s="47" t="s">
        <v>6</v>
      </c>
      <c r="B3" s="47"/>
      <c r="C3" s="47"/>
      <c r="D3" s="15">
        <v>40</v>
      </c>
      <c r="E3" s="12" t="s">
        <v>0</v>
      </c>
      <c r="G3" s="4"/>
      <c r="H3" s="1"/>
      <c r="I3" s="1"/>
      <c r="J3" s="1"/>
    </row>
    <row r="4" spans="1:10" ht="19.5" customHeight="1" thickBot="1" x14ac:dyDescent="0.2">
      <c r="B4" s="3"/>
      <c r="C4" s="5"/>
    </row>
    <row r="5" spans="1:10" ht="48" customHeight="1" x14ac:dyDescent="0.15">
      <c r="A5" s="43"/>
      <c r="B5" s="44"/>
      <c r="C5" s="44"/>
      <c r="D5" s="49" t="s">
        <v>22</v>
      </c>
      <c r="E5" s="49"/>
      <c r="F5" s="50" t="s">
        <v>23</v>
      </c>
      <c r="G5" s="51"/>
      <c r="H5" s="52" t="s">
        <v>24</v>
      </c>
      <c r="I5" s="53"/>
    </row>
    <row r="6" spans="1:10" ht="41.25" customHeight="1" x14ac:dyDescent="0.15">
      <c r="A6" s="45"/>
      <c r="B6" s="46"/>
      <c r="C6" s="46"/>
      <c r="D6" s="54" t="s">
        <v>1</v>
      </c>
      <c r="E6" s="55"/>
      <c r="F6" s="56" t="s">
        <v>26</v>
      </c>
      <c r="G6" s="57"/>
      <c r="H6" s="58" t="s">
        <v>25</v>
      </c>
      <c r="I6" s="59"/>
    </row>
    <row r="7" spans="1:10" ht="28.5" customHeight="1" thickBot="1" x14ac:dyDescent="0.2">
      <c r="A7" s="41" t="s">
        <v>7</v>
      </c>
      <c r="B7" s="42"/>
      <c r="C7" s="42"/>
      <c r="D7" s="16">
        <f>E21</f>
        <v>4400</v>
      </c>
      <c r="E7" s="17"/>
      <c r="F7" s="16">
        <f>G21</f>
        <v>4840</v>
      </c>
      <c r="G7" s="17"/>
      <c r="H7" s="16">
        <f>I21</f>
        <v>5317</v>
      </c>
      <c r="I7" s="11"/>
    </row>
    <row r="8" spans="1:10" ht="20.25" customHeight="1" x14ac:dyDescent="0.15">
      <c r="A8" s="7"/>
      <c r="B8" s="7"/>
      <c r="C8" s="7"/>
      <c r="D8" s="8"/>
      <c r="E8" s="9"/>
      <c r="F8" s="8"/>
      <c r="G8" s="9"/>
      <c r="H8" s="8"/>
      <c r="I8" s="9"/>
    </row>
    <row r="9" spans="1:10" ht="30.75" customHeight="1" thickBot="1" x14ac:dyDescent="0.2">
      <c r="A9" s="13" t="s">
        <v>20</v>
      </c>
      <c r="B9" s="10"/>
      <c r="C9" s="10"/>
      <c r="D9" s="8"/>
      <c r="E9" s="9"/>
      <c r="F9" s="8"/>
      <c r="G9" s="9"/>
      <c r="H9" s="8"/>
      <c r="I9" s="9"/>
    </row>
    <row r="10" spans="1:10" ht="48.75" customHeight="1" x14ac:dyDescent="0.15">
      <c r="A10" s="39"/>
      <c r="B10" s="37"/>
      <c r="C10" s="37" t="s">
        <v>2</v>
      </c>
      <c r="D10" s="49" t="s">
        <v>22</v>
      </c>
      <c r="E10" s="49"/>
      <c r="F10" s="50" t="s">
        <v>23</v>
      </c>
      <c r="G10" s="51"/>
      <c r="H10" s="52" t="s">
        <v>24</v>
      </c>
      <c r="I10" s="53"/>
    </row>
    <row r="11" spans="1:10" ht="39" customHeight="1" x14ac:dyDescent="0.15">
      <c r="A11" s="40"/>
      <c r="B11" s="38"/>
      <c r="C11" s="38"/>
      <c r="D11" s="54" t="s">
        <v>1</v>
      </c>
      <c r="E11" s="55"/>
      <c r="F11" s="56" t="s">
        <v>26</v>
      </c>
      <c r="G11" s="57"/>
      <c r="H11" s="58" t="s">
        <v>25</v>
      </c>
      <c r="I11" s="59"/>
    </row>
    <row r="12" spans="1:10" ht="22.5" customHeight="1" x14ac:dyDescent="0.15">
      <c r="A12" s="40"/>
      <c r="B12" s="38"/>
      <c r="C12" s="38"/>
      <c r="D12" s="19" t="s">
        <v>5</v>
      </c>
      <c r="E12" s="19" t="s">
        <v>3</v>
      </c>
      <c r="F12" s="20" t="s">
        <v>5</v>
      </c>
      <c r="G12" s="20" t="s">
        <v>3</v>
      </c>
      <c r="H12" s="21" t="s">
        <v>5</v>
      </c>
      <c r="I12" s="29" t="s">
        <v>3</v>
      </c>
    </row>
    <row r="13" spans="1:10" ht="22.5" customHeight="1" x14ac:dyDescent="0.15">
      <c r="A13" s="40" t="s">
        <v>4</v>
      </c>
      <c r="B13" s="38"/>
      <c r="C13" s="60">
        <f>IF(D3&gt;=20,20,D3)</f>
        <v>20</v>
      </c>
      <c r="D13" s="23">
        <v>1800</v>
      </c>
      <c r="E13" s="24">
        <f>D13</f>
        <v>1800</v>
      </c>
      <c r="F13" s="25">
        <v>1980</v>
      </c>
      <c r="G13" s="24">
        <f>F13</f>
        <v>1980</v>
      </c>
      <c r="H13" s="23">
        <v>2174</v>
      </c>
      <c r="I13" s="30">
        <f>H13</f>
        <v>2174</v>
      </c>
    </row>
    <row r="14" spans="1:10" ht="22.5" customHeight="1" x14ac:dyDescent="0.15">
      <c r="A14" s="48" t="s">
        <v>16</v>
      </c>
      <c r="B14" s="14" t="s">
        <v>10</v>
      </c>
      <c r="C14" s="60">
        <f>IF($D$3&gt;40,20,IF($D$3&gt;20,$D$3-20,0))</f>
        <v>20</v>
      </c>
      <c r="D14" s="26">
        <v>110</v>
      </c>
      <c r="E14" s="24">
        <f>D14*C14</f>
        <v>2200</v>
      </c>
      <c r="F14" s="26">
        <v>121</v>
      </c>
      <c r="G14" s="24">
        <f t="shared" ref="G14:G19" si="0">C14*F14</f>
        <v>2420</v>
      </c>
      <c r="H14" s="26">
        <v>133</v>
      </c>
      <c r="I14" s="30">
        <f>C14*H14</f>
        <v>2660</v>
      </c>
    </row>
    <row r="15" spans="1:10" ht="22.5" customHeight="1" x14ac:dyDescent="0.15">
      <c r="A15" s="40"/>
      <c r="B15" s="14" t="s">
        <v>11</v>
      </c>
      <c r="C15" s="60">
        <f>IF($D$3&gt;60,20,IF($D$3&gt;40,$D$3-40,0))</f>
        <v>0</v>
      </c>
      <c r="D15" s="26">
        <v>126</v>
      </c>
      <c r="E15" s="24">
        <f>D15*C15</f>
        <v>0</v>
      </c>
      <c r="F15" s="26">
        <v>139</v>
      </c>
      <c r="G15" s="24">
        <f t="shared" si="0"/>
        <v>0</v>
      </c>
      <c r="H15" s="26">
        <v>152</v>
      </c>
      <c r="I15" s="30">
        <f t="shared" ref="I15:I19" si="1">C15*H15</f>
        <v>0</v>
      </c>
    </row>
    <row r="16" spans="1:10" ht="22.5" customHeight="1" x14ac:dyDescent="0.15">
      <c r="A16" s="40"/>
      <c r="B16" s="14" t="s">
        <v>12</v>
      </c>
      <c r="C16" s="60">
        <f>IF($D$3&gt;100,40,IF($D$3&gt;60,$D$3-60,0))</f>
        <v>0</v>
      </c>
      <c r="D16" s="26">
        <v>133</v>
      </c>
      <c r="E16" s="24">
        <f t="shared" ref="E16:E19" si="2">D16*C16</f>
        <v>0</v>
      </c>
      <c r="F16" s="26">
        <v>146</v>
      </c>
      <c r="G16" s="24">
        <f t="shared" si="0"/>
        <v>0</v>
      </c>
      <c r="H16" s="26">
        <v>161</v>
      </c>
      <c r="I16" s="30">
        <f t="shared" si="1"/>
        <v>0</v>
      </c>
    </row>
    <row r="17" spans="1:9" ht="22.5" customHeight="1" x14ac:dyDescent="0.15">
      <c r="A17" s="40"/>
      <c r="B17" s="14" t="s">
        <v>13</v>
      </c>
      <c r="C17" s="60">
        <f>IF($D$3&gt;200,100,IF($D$3&gt;100,$D$3-100,0))</f>
        <v>0</v>
      </c>
      <c r="D17" s="26">
        <v>140</v>
      </c>
      <c r="E17" s="24">
        <f t="shared" si="2"/>
        <v>0</v>
      </c>
      <c r="F17" s="26">
        <v>154</v>
      </c>
      <c r="G17" s="24">
        <f t="shared" si="0"/>
        <v>0</v>
      </c>
      <c r="H17" s="26">
        <v>169</v>
      </c>
      <c r="I17" s="30">
        <f t="shared" si="1"/>
        <v>0</v>
      </c>
    </row>
    <row r="18" spans="1:9" ht="22.5" customHeight="1" x14ac:dyDescent="0.15">
      <c r="A18" s="40"/>
      <c r="B18" s="14" t="s">
        <v>14</v>
      </c>
      <c r="C18" s="60">
        <f>IF($D$3&gt;1000,800,IF($D$3&gt;200,$D$3-200,0))</f>
        <v>0</v>
      </c>
      <c r="D18" s="26">
        <v>160</v>
      </c>
      <c r="E18" s="24">
        <f t="shared" si="2"/>
        <v>0</v>
      </c>
      <c r="F18" s="26">
        <v>176</v>
      </c>
      <c r="G18" s="24">
        <f t="shared" si="0"/>
        <v>0</v>
      </c>
      <c r="H18" s="26">
        <v>193</v>
      </c>
      <c r="I18" s="30">
        <f t="shared" si="1"/>
        <v>0</v>
      </c>
    </row>
    <row r="19" spans="1:9" ht="22.5" customHeight="1" x14ac:dyDescent="0.15">
      <c r="A19" s="40"/>
      <c r="B19" s="14" t="s">
        <v>15</v>
      </c>
      <c r="C19" s="60">
        <f>IF($D$3&gt;1000,$D$3-1000,0)</f>
        <v>0</v>
      </c>
      <c r="D19" s="26">
        <v>177</v>
      </c>
      <c r="E19" s="24">
        <f t="shared" si="2"/>
        <v>0</v>
      </c>
      <c r="F19" s="26">
        <v>195</v>
      </c>
      <c r="G19" s="24">
        <f t="shared" si="0"/>
        <v>0</v>
      </c>
      <c r="H19" s="26">
        <v>214</v>
      </c>
      <c r="I19" s="30">
        <f t="shared" si="1"/>
        <v>0</v>
      </c>
    </row>
    <row r="20" spans="1:9" ht="19.5" customHeight="1" x14ac:dyDescent="0.15">
      <c r="A20" s="40" t="s">
        <v>8</v>
      </c>
      <c r="B20" s="38"/>
      <c r="C20" s="60">
        <f>SUM(C13:C19)</f>
        <v>40</v>
      </c>
      <c r="D20" s="22" t="s">
        <v>18</v>
      </c>
      <c r="E20" s="27">
        <f>SUM(E13:E19)</f>
        <v>4000</v>
      </c>
      <c r="F20" s="22" t="s">
        <v>18</v>
      </c>
      <c r="G20" s="27">
        <f>SUM(G13:G19)</f>
        <v>4400</v>
      </c>
      <c r="H20" s="22" t="s">
        <v>18</v>
      </c>
      <c r="I20" s="31">
        <f>SUM(I13:I19)</f>
        <v>4834</v>
      </c>
    </row>
    <row r="21" spans="1:9" ht="19.5" customHeight="1" x14ac:dyDescent="0.15">
      <c r="A21" s="40" t="s">
        <v>9</v>
      </c>
      <c r="B21" s="38"/>
      <c r="C21" s="60">
        <f>C20</f>
        <v>40</v>
      </c>
      <c r="D21" s="22" t="s">
        <v>18</v>
      </c>
      <c r="E21" s="28">
        <f>ROUNDDOWN(E20*1.1,0)</f>
        <v>4400</v>
      </c>
      <c r="F21" s="22" t="s">
        <v>18</v>
      </c>
      <c r="G21" s="28">
        <f>ROUNDDOWN(G20*1.1,0)</f>
        <v>4840</v>
      </c>
      <c r="H21" s="22" t="s">
        <v>18</v>
      </c>
      <c r="I21" s="30">
        <f>ROUNDDOWN(I20*1.1,0)</f>
        <v>5317</v>
      </c>
    </row>
    <row r="22" spans="1:9" ht="21.75" customHeight="1" thickBot="1" x14ac:dyDescent="0.2">
      <c r="A22" s="35" t="s">
        <v>17</v>
      </c>
      <c r="B22" s="36"/>
      <c r="C22" s="61" t="s">
        <v>18</v>
      </c>
      <c r="D22" s="32" t="s">
        <v>18</v>
      </c>
      <c r="E22" s="33">
        <f>E21-E20</f>
        <v>400</v>
      </c>
      <c r="F22" s="32" t="s">
        <v>18</v>
      </c>
      <c r="G22" s="33">
        <f t="shared" ref="G22:I22" si="3">G21-G20</f>
        <v>440</v>
      </c>
      <c r="H22" s="32" t="s">
        <v>18</v>
      </c>
      <c r="I22" s="34">
        <f t="shared" si="3"/>
        <v>483</v>
      </c>
    </row>
  </sheetData>
  <sheetProtection sheet="1" objects="1" scenarios="1"/>
  <mergeCells count="22">
    <mergeCell ref="D10:E10"/>
    <mergeCell ref="F10:G10"/>
    <mergeCell ref="H10:I10"/>
    <mergeCell ref="D11:E11"/>
    <mergeCell ref="F11:G11"/>
    <mergeCell ref="H11:I11"/>
    <mergeCell ref="D5:E5"/>
    <mergeCell ref="F5:G5"/>
    <mergeCell ref="H5:I5"/>
    <mergeCell ref="D6:E6"/>
    <mergeCell ref="F6:G6"/>
    <mergeCell ref="H6:I6"/>
    <mergeCell ref="A7:C7"/>
    <mergeCell ref="A5:C6"/>
    <mergeCell ref="A3:C3"/>
    <mergeCell ref="A13:B13"/>
    <mergeCell ref="A14:A19"/>
    <mergeCell ref="A22:B22"/>
    <mergeCell ref="C10:C12"/>
    <mergeCell ref="A10:B12"/>
    <mergeCell ref="A20:B20"/>
    <mergeCell ref="A21:B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【一般用】計算ツール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2024-09-10T00:48:38Z</dcterms:created>
  <dcterms:modified xsi:type="dcterms:W3CDTF">2024-09-23T23:53:44Z</dcterms:modified>
</cp:coreProperties>
</file>